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0730" windowHeight="11760" activeTab="3"/>
  </bookViews>
  <sheets>
    <sheet name="P&amp;L" sheetId="1" r:id="rId1"/>
    <sheet name="Bal Sheet" sheetId="2" r:id="rId2"/>
    <sheet name="Inventory&amp;CostofGoodsSold" sheetId="3" r:id="rId3"/>
    <sheet name="Tips" sheetId="4" r:id="rId4"/>
  </sheets>
  <calcPr calcId="125725"/>
</workbook>
</file>

<file path=xl/calcChain.xml><?xml version="1.0" encoding="utf-8"?>
<calcChain xmlns="http://schemas.openxmlformats.org/spreadsheetml/2006/main">
  <c r="G33" i="2"/>
  <c r="G6"/>
  <c r="D26" i="1"/>
  <c r="D20"/>
  <c r="G26" i="2"/>
  <c r="G28" s="1"/>
  <c r="D6" i="3"/>
  <c r="D8" s="1"/>
  <c r="G8" i="2" s="1"/>
  <c r="E7" i="1"/>
  <c r="E8" s="1"/>
  <c r="D8" i="2"/>
  <c r="D20" s="1"/>
  <c r="D34"/>
  <c r="D28"/>
  <c r="E42" i="1" l="1"/>
  <c r="E44" s="1"/>
  <c r="G20" i="2"/>
  <c r="G32" l="1"/>
  <c r="G34" s="1"/>
  <c r="E47" i="1"/>
  <c r="E49" s="1"/>
</calcChain>
</file>

<file path=xl/sharedStrings.xml><?xml version="1.0" encoding="utf-8"?>
<sst xmlns="http://schemas.openxmlformats.org/spreadsheetml/2006/main" count="112" uniqueCount="107">
  <si>
    <t>Business Name</t>
  </si>
  <si>
    <t>For the Year Ended December 31, 20XX</t>
  </si>
  <si>
    <t>Income:</t>
  </si>
  <si>
    <t xml:space="preserve">    Sales</t>
  </si>
  <si>
    <t xml:space="preserve">    Advertising</t>
  </si>
  <si>
    <t xml:space="preserve">    Automobile expense</t>
  </si>
  <si>
    <t xml:space="preserve">    Bank &amp; merchant charges</t>
  </si>
  <si>
    <t xml:space="preserve">    Commissions</t>
  </si>
  <si>
    <t xml:space="preserve">    Depreciation</t>
  </si>
  <si>
    <t xml:space="preserve">    Dues &amp; subscription</t>
  </si>
  <si>
    <t xml:space="preserve">    Education &amp; training</t>
  </si>
  <si>
    <t xml:space="preserve">    Insurance</t>
  </si>
  <si>
    <t xml:space="preserve">    Interest expense</t>
  </si>
  <si>
    <t xml:space="preserve">    Internet</t>
  </si>
  <si>
    <t xml:space="preserve">    Legal &amp; professional</t>
  </si>
  <si>
    <t xml:space="preserve">    Meals</t>
  </si>
  <si>
    <t xml:space="preserve">    Miscellaneous</t>
  </si>
  <si>
    <t xml:space="preserve">    Office expense</t>
  </si>
  <si>
    <t xml:space="preserve">    Payroll processing fees</t>
  </si>
  <si>
    <t xml:space="preserve">    Contractors &amp; subcontractors</t>
  </si>
  <si>
    <t xml:space="preserve">    Pension, profit-sharing, and other plans</t>
  </si>
  <si>
    <t xml:space="preserve">    Permits &amp; fees</t>
  </si>
  <si>
    <t xml:space="preserve">    Postage &amp; shipping</t>
  </si>
  <si>
    <t xml:space="preserve">    Rent</t>
  </si>
  <si>
    <t xml:space="preserve">    Repairs &amp; maintenance</t>
  </si>
  <si>
    <t xml:space="preserve">    Salaries &amp; wages</t>
  </si>
  <si>
    <t xml:space="preserve">    Sales &amp; marketing</t>
  </si>
  <si>
    <t xml:space="preserve">    Security</t>
  </si>
  <si>
    <t xml:space="preserve">    Supplies</t>
  </si>
  <si>
    <t xml:space="preserve">    Taxes &amp; license</t>
  </si>
  <si>
    <t xml:space="preserve">    Travel</t>
  </si>
  <si>
    <t xml:space="preserve">    Uniforms</t>
  </si>
  <si>
    <t xml:space="preserve">    Cleaning &amp; janitorial services</t>
  </si>
  <si>
    <t xml:space="preserve">    Landscaping</t>
  </si>
  <si>
    <t xml:space="preserve">    Small tools &amp; equipment</t>
  </si>
  <si>
    <t xml:space="preserve">    Software &amp; technology</t>
  </si>
  <si>
    <t>Total Operating Expenses</t>
  </si>
  <si>
    <t>Operating Expenses:</t>
  </si>
  <si>
    <t>Net Income</t>
  </si>
  <si>
    <t>Balance Sheet</t>
  </si>
  <si>
    <t>As of December 31, 20XX</t>
  </si>
  <si>
    <t xml:space="preserve">    Computer hardware &amp; equipment</t>
  </si>
  <si>
    <t xml:space="preserve">    Fixtures &amp; furnitures</t>
  </si>
  <si>
    <t xml:space="preserve">    Vehicles</t>
  </si>
  <si>
    <t xml:space="preserve">    Building</t>
  </si>
  <si>
    <t xml:space="preserve">    Land</t>
  </si>
  <si>
    <t xml:space="preserve">    Intangible assets</t>
  </si>
  <si>
    <t>Total Assets</t>
  </si>
  <si>
    <t>LIABILITIES</t>
  </si>
  <si>
    <t>ASSETS</t>
  </si>
  <si>
    <t xml:space="preserve">    Building improvements</t>
  </si>
  <si>
    <t>Total Liabilities &amp; Owner's Equity</t>
  </si>
  <si>
    <t xml:space="preserve">    Retained earnings</t>
  </si>
  <si>
    <t xml:space="preserve">    Paid-in capital</t>
  </si>
  <si>
    <t xml:space="preserve">    Capital stock</t>
  </si>
  <si>
    <t xml:space="preserve">    Other long-term liabilities</t>
  </si>
  <si>
    <t xml:space="preserve">    Long-term payables</t>
  </si>
  <si>
    <t xml:space="preserve">    Shareholder loans payable</t>
  </si>
  <si>
    <t xml:space="preserve">    Other current liabilities</t>
  </si>
  <si>
    <t xml:space="preserve">    Payroll liabilities</t>
  </si>
  <si>
    <t xml:space="preserve">    Accounts payable</t>
  </si>
  <si>
    <t xml:space="preserve">    Other current assets</t>
  </si>
  <si>
    <t xml:space="preserve">    Loans receivable</t>
  </si>
  <si>
    <t xml:space="preserve">    Inventory</t>
  </si>
  <si>
    <t xml:space="preserve">    Accounts receivable</t>
  </si>
  <si>
    <t xml:space="preserve">    Cash</t>
  </si>
  <si>
    <t>OWNER'S EQUITY</t>
  </si>
  <si>
    <t xml:space="preserve">       (less)  Accumulated depreciation</t>
  </si>
  <si>
    <t xml:space="preserve">        (less) Accumulated amortization</t>
  </si>
  <si>
    <t xml:space="preserve">        (less) Owner's draw/distributions</t>
  </si>
  <si>
    <t xml:space="preserve">Total Liabilities    </t>
  </si>
  <si>
    <t>Beginning of Year</t>
  </si>
  <si>
    <t>End of Year</t>
  </si>
  <si>
    <t xml:space="preserve">    Beginning Owner's Equity </t>
  </si>
  <si>
    <t xml:space="preserve">    Net Inome</t>
  </si>
  <si>
    <t xml:space="preserve">        less Distributions</t>
  </si>
  <si>
    <t xml:space="preserve">    Ending Owner's Equity</t>
  </si>
  <si>
    <t>Profit &amp; Loss &amp; Change in Owner's Equity Statement</t>
  </si>
  <si>
    <t>Cost of Goods Sold &amp; Ending Inventory Report</t>
  </si>
  <si>
    <t xml:space="preserve">    Beginning Inventory</t>
  </si>
  <si>
    <t xml:space="preserve">    Purchases</t>
  </si>
  <si>
    <t xml:space="preserve">        (less) Cost of Goods Sold</t>
  </si>
  <si>
    <t xml:space="preserve">    Ending Inventory</t>
  </si>
  <si>
    <t xml:space="preserve">       (less) Cost of Goods Sold</t>
  </si>
  <si>
    <t xml:space="preserve">    Gross Profit</t>
  </si>
  <si>
    <t>Some values are auto calculated</t>
  </si>
  <si>
    <t>Inventory and Cost of Goods Sold are only intended for use by businesses that carry inventory for resale</t>
  </si>
  <si>
    <t>Your balance sheet should be balanced i.e. Assets = Liabilities + Equity</t>
  </si>
  <si>
    <t>If this is your very 1st year of business and 1st year of preparing books for the business then use the End of Year of column for Balance Sheet purposes</t>
  </si>
  <si>
    <t>For year 2 and subsequent years, start with a fresh clean blank copy of the P&amp;L worksheet; also start with a fresh clean blank copy of the Balance Sheet</t>
  </si>
  <si>
    <t xml:space="preserve">but transpose/copy the previous year's "End of Year" column numbers in the "Beginning of Year" column. </t>
  </si>
  <si>
    <t>Started company with $50,000 loan</t>
  </si>
  <si>
    <t>Purchased Inventory for resale at a cost price of $18,750</t>
  </si>
  <si>
    <t>Purchased additional inventory for resale at a cost price of $7,500</t>
  </si>
  <si>
    <t>Here's a sample list of transactions to demonstrate how the financials template work:</t>
  </si>
  <si>
    <t>Tips:</t>
  </si>
  <si>
    <t xml:space="preserve">When recording inventory purchases enter the amounts on the Purchases line on the Inventory worksheet; likewise when sale is mde enter the cost of </t>
  </si>
  <si>
    <t>those items on the cost of goods sold line</t>
  </si>
  <si>
    <t>For year 2 and subsequent years, start with a fresh clean blank copy of Inventory worksheet and transpose/copy the previous year's "Ending Inventory" to "Beginning Iinventory" line</t>
  </si>
  <si>
    <t>For the year ended and as of December 31, 20XX (respectively)</t>
  </si>
  <si>
    <t xml:space="preserve">This template is not intended for commerical use or any complex financial operations; it is for educational purposes. Seek Accounting professional assistance for guidance otherwise. </t>
  </si>
  <si>
    <t xml:space="preserve">  Withdrew $3,000 for personal use.</t>
  </si>
  <si>
    <t>Sold 3/4 of inventory for total sales of $60,195</t>
  </si>
  <si>
    <t>Paid for full list of operating expenses totaling $41,895; which includes interest of $147.50 on loan repayment</t>
  </si>
  <si>
    <t>Paid loan payment of $500 (principal + interest)</t>
  </si>
  <si>
    <t xml:space="preserve">Enter Distributions/Drawings in the bottom section of the P&amp;L </t>
  </si>
  <si>
    <t>COPYRIGHT - SANZ VIRTUAL ENTERPRISE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</si>
</sst>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.00_);_(&quot;$&quot;* \(#,##0.00\);_(\(&quot;$&quot;* &quot;-&quot;??_)\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indent="4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44" fontId="0" fillId="2" borderId="0" xfId="1" applyFont="1" applyFill="1" applyProtection="1">
      <protection locked="0"/>
    </xf>
    <xf numFmtId="0" fontId="3" fillId="2" borderId="0" xfId="0" applyFont="1" applyFill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44" fontId="0" fillId="2" borderId="1" xfId="1" applyFont="1" applyFill="1" applyBorder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3" borderId="1" xfId="1" applyNumberFormat="1" applyFont="1" applyFill="1" applyBorder="1" applyProtection="1"/>
    <xf numFmtId="44" fontId="0" fillId="3" borderId="0" xfId="1" applyFont="1" applyFill="1" applyProtection="1"/>
    <xf numFmtId="44" fontId="0" fillId="3" borderId="1" xfId="1" applyFont="1" applyFill="1" applyBorder="1" applyProtection="1"/>
    <xf numFmtId="44" fontId="0" fillId="3" borderId="2" xfId="1" applyFont="1" applyFill="1" applyBorder="1" applyProtection="1"/>
    <xf numFmtId="44" fontId="0" fillId="3" borderId="3" xfId="1" applyFont="1" applyFill="1" applyBorder="1" applyProtection="1"/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164" fontId="0" fillId="2" borderId="0" xfId="1" applyNumberFormat="1" applyFont="1" applyFill="1" applyBorder="1" applyProtection="1">
      <protection locked="0"/>
    </xf>
    <xf numFmtId="44" fontId="0" fillId="2" borderId="0" xfId="1" applyFont="1" applyFill="1" applyBorder="1" applyProtection="1">
      <protection locked="0"/>
    </xf>
    <xf numFmtId="44" fontId="0" fillId="3" borderId="4" xfId="1" applyFont="1" applyFill="1" applyBorder="1" applyProtection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selection activeCell="B14" sqref="B14"/>
    </sheetView>
  </sheetViews>
  <sheetFormatPr defaultColWidth="0" defaultRowHeight="15" zeroHeight="1"/>
  <cols>
    <col min="1" max="1" width="41.28515625" style="6" bestFit="1" customWidth="1"/>
    <col min="2" max="2" width="4.140625" style="6" customWidth="1"/>
    <col min="3" max="3" width="3.7109375" style="6" customWidth="1"/>
    <col min="4" max="4" width="15.5703125" style="6" customWidth="1"/>
    <col min="5" max="5" width="15.28515625" style="6" customWidth="1"/>
    <col min="6" max="6" width="2.42578125" style="6" customWidth="1"/>
    <col min="7" max="16384" width="9.140625" style="6" hidden="1"/>
  </cols>
  <sheetData>
    <row r="1" spans="1:5">
      <c r="A1" s="24" t="s">
        <v>0</v>
      </c>
      <c r="B1" s="24"/>
      <c r="C1" s="24"/>
      <c r="D1" s="24"/>
      <c r="E1" s="24"/>
    </row>
    <row r="2" spans="1:5">
      <c r="A2" s="24" t="s">
        <v>77</v>
      </c>
      <c r="B2" s="24"/>
      <c r="C2" s="24"/>
      <c r="D2" s="24"/>
      <c r="E2" s="24"/>
    </row>
    <row r="3" spans="1:5">
      <c r="A3" s="24" t="s">
        <v>1</v>
      </c>
      <c r="B3" s="24"/>
      <c r="C3" s="24"/>
      <c r="D3" s="24"/>
      <c r="E3" s="24"/>
    </row>
    <row r="4" spans="1:5"/>
    <row r="5" spans="1:5">
      <c r="A5" s="7" t="s">
        <v>2</v>
      </c>
    </row>
    <row r="6" spans="1:5">
      <c r="A6" s="6" t="s">
        <v>3</v>
      </c>
      <c r="D6" s="8"/>
      <c r="E6" s="8">
        <v>60195</v>
      </c>
    </row>
    <row r="7" spans="1:5">
      <c r="A7" s="9" t="s">
        <v>83</v>
      </c>
      <c r="D7" s="8"/>
      <c r="E7" s="13">
        <f>'Inventory&amp;CostofGoodsSold'!D7</f>
        <v>14062.5</v>
      </c>
    </row>
    <row r="8" spans="1:5">
      <c r="A8" s="7" t="s">
        <v>84</v>
      </c>
      <c r="D8" s="8"/>
      <c r="E8" s="14">
        <f>E6-E7</f>
        <v>46132.5</v>
      </c>
    </row>
    <row r="9" spans="1:5">
      <c r="A9" s="7" t="s">
        <v>37</v>
      </c>
      <c r="D9" s="8"/>
      <c r="E9" s="8"/>
    </row>
    <row r="10" spans="1:5">
      <c r="A10" s="6" t="s">
        <v>4</v>
      </c>
      <c r="D10" s="8">
        <v>3950</v>
      </c>
      <c r="E10" s="8"/>
    </row>
    <row r="11" spans="1:5">
      <c r="A11" s="6" t="s">
        <v>5</v>
      </c>
      <c r="D11" s="8">
        <v>1545</v>
      </c>
      <c r="E11" s="8"/>
    </row>
    <row r="12" spans="1:5">
      <c r="A12" s="6" t="s">
        <v>6</v>
      </c>
      <c r="D12" s="8">
        <v>29</v>
      </c>
      <c r="E12" s="8"/>
    </row>
    <row r="13" spans="1:5">
      <c r="A13" s="6" t="s">
        <v>32</v>
      </c>
      <c r="D13" s="8">
        <v>125</v>
      </c>
      <c r="E13" s="8"/>
    </row>
    <row r="14" spans="1:5">
      <c r="A14" s="6" t="s">
        <v>7</v>
      </c>
      <c r="D14" s="8">
        <v>1800</v>
      </c>
      <c r="E14" s="8"/>
    </row>
    <row r="15" spans="1:5">
      <c r="A15" s="6" t="s">
        <v>19</v>
      </c>
      <c r="D15" s="8">
        <v>450</v>
      </c>
      <c r="E15" s="8"/>
    </row>
    <row r="16" spans="1:5">
      <c r="A16" s="6" t="s">
        <v>8</v>
      </c>
      <c r="D16" s="8">
        <v>0</v>
      </c>
      <c r="E16" s="8"/>
    </row>
    <row r="17" spans="1:5">
      <c r="A17" s="6" t="s">
        <v>9</v>
      </c>
      <c r="D17" s="8">
        <v>125</v>
      </c>
      <c r="E17" s="8"/>
    </row>
    <row r="18" spans="1:5">
      <c r="A18" s="6" t="s">
        <v>10</v>
      </c>
      <c r="D18" s="8">
        <v>375</v>
      </c>
      <c r="E18" s="8"/>
    </row>
    <row r="19" spans="1:5">
      <c r="A19" s="6" t="s">
        <v>11</v>
      </c>
      <c r="D19" s="8">
        <v>695</v>
      </c>
      <c r="E19" s="8"/>
    </row>
    <row r="20" spans="1:5">
      <c r="A20" s="6" t="s">
        <v>12</v>
      </c>
      <c r="D20" s="8">
        <f>147.5</f>
        <v>147.5</v>
      </c>
      <c r="E20" s="8"/>
    </row>
    <row r="21" spans="1:5">
      <c r="A21" s="6" t="s">
        <v>13</v>
      </c>
      <c r="D21" s="8">
        <v>985</v>
      </c>
      <c r="E21" s="8"/>
    </row>
    <row r="22" spans="1:5">
      <c r="A22" s="6" t="s">
        <v>33</v>
      </c>
      <c r="D22" s="8">
        <v>745</v>
      </c>
      <c r="E22" s="8"/>
    </row>
    <row r="23" spans="1:5">
      <c r="A23" s="6" t="s">
        <v>14</v>
      </c>
      <c r="D23" s="8">
        <v>1500</v>
      </c>
      <c r="E23" s="8"/>
    </row>
    <row r="24" spans="1:5">
      <c r="A24" s="6" t="s">
        <v>15</v>
      </c>
      <c r="D24" s="8">
        <v>3488</v>
      </c>
      <c r="E24" s="8"/>
    </row>
    <row r="25" spans="1:5">
      <c r="A25" s="6" t="s">
        <v>16</v>
      </c>
      <c r="D25" s="8">
        <v>250</v>
      </c>
      <c r="E25" s="8"/>
    </row>
    <row r="26" spans="1:5">
      <c r="A26" s="6" t="s">
        <v>17</v>
      </c>
      <c r="D26" s="8">
        <f>4845</f>
        <v>4845</v>
      </c>
      <c r="E26" s="8"/>
    </row>
    <row r="27" spans="1:5">
      <c r="A27" s="6" t="s">
        <v>18</v>
      </c>
      <c r="D27" s="8">
        <v>475</v>
      </c>
      <c r="E27" s="8"/>
    </row>
    <row r="28" spans="1:5">
      <c r="A28" s="6" t="s">
        <v>20</v>
      </c>
      <c r="D28" s="8">
        <v>1000</v>
      </c>
      <c r="E28" s="8"/>
    </row>
    <row r="29" spans="1:5">
      <c r="A29" s="6" t="s">
        <v>21</v>
      </c>
      <c r="D29" s="8">
        <v>620</v>
      </c>
      <c r="E29" s="8"/>
    </row>
    <row r="30" spans="1:5">
      <c r="A30" s="6" t="s">
        <v>22</v>
      </c>
      <c r="D30" s="8">
        <v>179</v>
      </c>
      <c r="E30" s="8"/>
    </row>
    <row r="31" spans="1:5">
      <c r="A31" s="6" t="s">
        <v>23</v>
      </c>
      <c r="D31" s="8">
        <v>6000</v>
      </c>
      <c r="E31" s="8"/>
    </row>
    <row r="32" spans="1:5">
      <c r="A32" s="6" t="s">
        <v>24</v>
      </c>
      <c r="D32" s="8">
        <v>145</v>
      </c>
      <c r="E32" s="8"/>
    </row>
    <row r="33" spans="1:5">
      <c r="A33" s="6" t="s">
        <v>25</v>
      </c>
      <c r="D33" s="8">
        <v>2500</v>
      </c>
      <c r="E33" s="8"/>
    </row>
    <row r="34" spans="1:5">
      <c r="A34" s="6" t="s">
        <v>26</v>
      </c>
      <c r="D34" s="8">
        <v>1987.5</v>
      </c>
      <c r="E34" s="8"/>
    </row>
    <row r="35" spans="1:5">
      <c r="A35" s="6" t="s">
        <v>27</v>
      </c>
      <c r="D35" s="8">
        <v>1495</v>
      </c>
      <c r="E35" s="8"/>
    </row>
    <row r="36" spans="1:5">
      <c r="A36" s="6" t="s">
        <v>34</v>
      </c>
      <c r="D36" s="8">
        <v>400</v>
      </c>
      <c r="E36" s="8"/>
    </row>
    <row r="37" spans="1:5">
      <c r="A37" s="6" t="s">
        <v>35</v>
      </c>
      <c r="D37" s="8">
        <v>1999</v>
      </c>
      <c r="E37" s="8"/>
    </row>
    <row r="38" spans="1:5">
      <c r="A38" s="6" t="s">
        <v>28</v>
      </c>
      <c r="D38" s="8">
        <v>1740</v>
      </c>
      <c r="E38" s="8"/>
    </row>
    <row r="39" spans="1:5">
      <c r="A39" s="6" t="s">
        <v>29</v>
      </c>
      <c r="D39" s="8">
        <v>275</v>
      </c>
      <c r="E39" s="8"/>
    </row>
    <row r="40" spans="1:5">
      <c r="A40" s="6" t="s">
        <v>30</v>
      </c>
      <c r="D40" s="8">
        <v>985</v>
      </c>
      <c r="E40" s="8"/>
    </row>
    <row r="41" spans="1:5">
      <c r="A41" s="6" t="s">
        <v>31</v>
      </c>
      <c r="D41" s="11">
        <v>1040</v>
      </c>
      <c r="E41" s="8"/>
    </row>
    <row r="42" spans="1:5">
      <c r="A42" s="7" t="s">
        <v>36</v>
      </c>
      <c r="D42" s="8"/>
      <c r="E42" s="15">
        <f>SUM(D10:D41)</f>
        <v>41895</v>
      </c>
    </row>
    <row r="43" spans="1:5">
      <c r="D43" s="8"/>
      <c r="E43" s="8"/>
    </row>
    <row r="44" spans="1:5" ht="15.75" thickBot="1">
      <c r="A44" s="7" t="s">
        <v>38</v>
      </c>
      <c r="D44" s="8"/>
      <c r="E44" s="16">
        <f>E8-E42</f>
        <v>4237.5</v>
      </c>
    </row>
    <row r="45" spans="1:5" ht="15.75" thickTop="1">
      <c r="D45" s="8"/>
      <c r="E45" s="8"/>
    </row>
    <row r="46" spans="1:5">
      <c r="A46" s="7" t="s">
        <v>73</v>
      </c>
      <c r="D46" s="8"/>
      <c r="E46" s="8">
        <v>0</v>
      </c>
    </row>
    <row r="47" spans="1:5">
      <c r="A47" s="6" t="s">
        <v>74</v>
      </c>
      <c r="D47" s="8"/>
      <c r="E47" s="14">
        <f>E44</f>
        <v>4237.5</v>
      </c>
    </row>
    <row r="48" spans="1:5">
      <c r="A48" s="6" t="s">
        <v>75</v>
      </c>
      <c r="E48" s="12">
        <v>3000</v>
      </c>
    </row>
    <row r="49" spans="1:6" ht="15.75" thickBot="1">
      <c r="A49" s="7" t="s">
        <v>76</v>
      </c>
      <c r="E49" s="17">
        <f>E46+E47-E48</f>
        <v>1237.5</v>
      </c>
    </row>
    <row r="50" spans="1:6" ht="15.75" thickTop="1"/>
    <row r="51" spans="1:6"/>
    <row r="52" spans="1:6">
      <c r="A52" s="25" t="s">
        <v>106</v>
      </c>
      <c r="B52" s="25"/>
      <c r="C52" s="25"/>
      <c r="D52" s="25"/>
      <c r="E52" s="25"/>
      <c r="F52" s="25"/>
    </row>
  </sheetData>
  <sheetProtection password="8756" sheet="1" objects="1" scenarios="1" selectLockedCells="1"/>
  <mergeCells count="4">
    <mergeCell ref="A1:E1"/>
    <mergeCell ref="A2:E2"/>
    <mergeCell ref="A3:E3"/>
    <mergeCell ref="A52:F5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G7" sqref="G7"/>
    </sheetView>
  </sheetViews>
  <sheetFormatPr defaultColWidth="0" defaultRowHeight="15" zeroHeight="1"/>
  <cols>
    <col min="1" max="1" width="36.85546875" style="25" customWidth="1"/>
    <col min="2" max="2" width="2.7109375" style="25" customWidth="1"/>
    <col min="3" max="3" width="3" style="25" customWidth="1"/>
    <col min="4" max="4" width="16.5703125" style="25" customWidth="1"/>
    <col min="5" max="5" width="4.7109375" style="25" customWidth="1"/>
    <col min="6" max="6" width="4.42578125" style="25" customWidth="1"/>
    <col min="7" max="7" width="16.7109375" style="25" customWidth="1"/>
    <col min="8" max="8" width="4.7109375" style="25" customWidth="1"/>
    <col min="9" max="16384" width="9.140625" style="18" hidden="1"/>
  </cols>
  <sheetData>
    <row r="1" spans="1:8">
      <c r="A1" s="24" t="s">
        <v>0</v>
      </c>
      <c r="B1" s="24"/>
      <c r="C1" s="24"/>
      <c r="D1" s="24"/>
      <c r="E1" s="24"/>
      <c r="F1" s="24"/>
      <c r="G1" s="24"/>
      <c r="H1" s="6"/>
    </row>
    <row r="2" spans="1:8">
      <c r="A2" s="24" t="s">
        <v>39</v>
      </c>
      <c r="B2" s="24"/>
      <c r="C2" s="24"/>
      <c r="D2" s="24"/>
      <c r="E2" s="24"/>
      <c r="F2" s="24"/>
      <c r="G2" s="24"/>
      <c r="H2" s="6"/>
    </row>
    <row r="3" spans="1:8">
      <c r="A3" s="24" t="s">
        <v>40</v>
      </c>
      <c r="B3" s="24"/>
      <c r="C3" s="24"/>
      <c r="D3" s="24"/>
      <c r="E3" s="24"/>
      <c r="F3" s="24"/>
      <c r="G3" s="24"/>
      <c r="H3" s="6"/>
    </row>
    <row r="4" spans="1:8">
      <c r="A4" s="6"/>
      <c r="B4" s="6"/>
      <c r="C4" s="6"/>
      <c r="D4" s="6"/>
      <c r="E4" s="6"/>
      <c r="F4" s="6"/>
      <c r="G4" s="6"/>
      <c r="H4" s="6"/>
    </row>
    <row r="5" spans="1:8">
      <c r="A5" s="19" t="s">
        <v>49</v>
      </c>
      <c r="B5" s="6"/>
      <c r="C5" s="6"/>
      <c r="D5" s="20" t="s">
        <v>71</v>
      </c>
      <c r="E5" s="6"/>
      <c r="F5" s="6"/>
      <c r="G5" s="20" t="s">
        <v>72</v>
      </c>
      <c r="H5" s="6"/>
    </row>
    <row r="6" spans="1:8">
      <c r="A6" s="6" t="s">
        <v>65</v>
      </c>
      <c r="B6" s="6"/>
      <c r="C6" s="6"/>
      <c r="D6" s="8">
        <v>0</v>
      </c>
      <c r="E6" s="8"/>
      <c r="F6" s="6"/>
      <c r="G6" s="8">
        <f>50000-18750+60195-41747.5-7500-500-3000</f>
        <v>38697.5</v>
      </c>
      <c r="H6" s="6"/>
    </row>
    <row r="7" spans="1:8">
      <c r="A7" s="6" t="s">
        <v>64</v>
      </c>
      <c r="B7" s="6"/>
      <c r="C7" s="6"/>
      <c r="D7" s="8">
        <v>0</v>
      </c>
      <c r="E7" s="8"/>
      <c r="F7" s="6"/>
      <c r="G7" s="8">
        <v>0</v>
      </c>
      <c r="H7" s="6"/>
    </row>
    <row r="8" spans="1:8">
      <c r="A8" s="6" t="s">
        <v>63</v>
      </c>
      <c r="B8" s="6"/>
      <c r="C8" s="6"/>
      <c r="D8" s="14">
        <f>'Inventory&amp;CostofGoodsSold'!D5</f>
        <v>0</v>
      </c>
      <c r="E8" s="8"/>
      <c r="F8" s="6"/>
      <c r="G8" s="14">
        <f>'Inventory&amp;CostofGoodsSold'!D8</f>
        <v>12187.5</v>
      </c>
      <c r="H8" s="6"/>
    </row>
    <row r="9" spans="1:8">
      <c r="A9" s="6" t="s">
        <v>62</v>
      </c>
      <c r="B9" s="6"/>
      <c r="C9" s="6"/>
      <c r="D9" s="8">
        <v>0</v>
      </c>
      <c r="E9" s="8"/>
      <c r="F9" s="6"/>
      <c r="G9" s="8">
        <v>0</v>
      </c>
      <c r="H9" s="6"/>
    </row>
    <row r="10" spans="1:8">
      <c r="A10" s="6" t="s">
        <v>61</v>
      </c>
      <c r="B10" s="6"/>
      <c r="C10" s="6"/>
      <c r="D10" s="8">
        <v>0</v>
      </c>
      <c r="E10" s="8"/>
      <c r="F10" s="6"/>
      <c r="G10" s="8">
        <v>0</v>
      </c>
      <c r="H10" s="6"/>
    </row>
    <row r="11" spans="1:8">
      <c r="A11" s="6" t="s">
        <v>44</v>
      </c>
      <c r="B11" s="6"/>
      <c r="C11" s="6"/>
      <c r="D11" s="8">
        <v>0</v>
      </c>
      <c r="E11" s="8"/>
      <c r="F11" s="6"/>
      <c r="G11" s="8">
        <v>0</v>
      </c>
      <c r="H11" s="6"/>
    </row>
    <row r="12" spans="1:8">
      <c r="A12" s="6" t="s">
        <v>50</v>
      </c>
      <c r="B12" s="6"/>
      <c r="C12" s="6"/>
      <c r="D12" s="8">
        <v>0</v>
      </c>
      <c r="E12" s="8"/>
      <c r="F12" s="6"/>
      <c r="G12" s="8">
        <v>0</v>
      </c>
      <c r="H12" s="6"/>
    </row>
    <row r="13" spans="1:8">
      <c r="A13" s="6" t="s">
        <v>41</v>
      </c>
      <c r="B13" s="6"/>
      <c r="C13" s="6"/>
      <c r="D13" s="8">
        <v>0</v>
      </c>
      <c r="E13" s="8"/>
      <c r="F13" s="6"/>
      <c r="G13" s="8">
        <v>0</v>
      </c>
      <c r="H13" s="6"/>
    </row>
    <row r="14" spans="1:8">
      <c r="A14" s="6" t="s">
        <v>42</v>
      </c>
      <c r="B14" s="6"/>
      <c r="C14" s="6"/>
      <c r="D14" s="8">
        <v>0</v>
      </c>
      <c r="E14" s="8"/>
      <c r="F14" s="6"/>
      <c r="G14" s="8">
        <v>0</v>
      </c>
      <c r="H14" s="6"/>
    </row>
    <row r="15" spans="1:8">
      <c r="A15" s="6" t="s">
        <v>43</v>
      </c>
      <c r="B15" s="6"/>
      <c r="C15" s="6"/>
      <c r="D15" s="8">
        <v>0</v>
      </c>
      <c r="E15" s="8"/>
      <c r="F15" s="6"/>
      <c r="G15" s="8">
        <v>0</v>
      </c>
      <c r="H15" s="6"/>
    </row>
    <row r="16" spans="1:8">
      <c r="A16" s="6" t="s">
        <v>67</v>
      </c>
      <c r="B16" s="6"/>
      <c r="C16" s="6"/>
      <c r="D16" s="21">
        <v>0</v>
      </c>
      <c r="E16" s="8"/>
      <c r="F16" s="6"/>
      <c r="G16" s="21">
        <v>0</v>
      </c>
      <c r="H16" s="6"/>
    </row>
    <row r="17" spans="1:8">
      <c r="A17" s="6" t="s">
        <v>45</v>
      </c>
      <c r="B17" s="6"/>
      <c r="C17" s="6"/>
      <c r="D17" s="8">
        <v>0</v>
      </c>
      <c r="E17" s="8"/>
      <c r="F17" s="6"/>
      <c r="G17" s="8">
        <v>0</v>
      </c>
      <c r="H17" s="6"/>
    </row>
    <row r="18" spans="1:8">
      <c r="A18" s="6" t="s">
        <v>46</v>
      </c>
      <c r="B18" s="6"/>
      <c r="C18" s="6"/>
      <c r="D18" s="8">
        <v>0</v>
      </c>
      <c r="E18" s="8"/>
      <c r="F18" s="6"/>
      <c r="G18" s="8">
        <v>0</v>
      </c>
      <c r="H18" s="6"/>
    </row>
    <row r="19" spans="1:8">
      <c r="A19" s="6" t="s">
        <v>68</v>
      </c>
      <c r="B19" s="6"/>
      <c r="C19" s="6"/>
      <c r="D19" s="10">
        <v>0</v>
      </c>
      <c r="E19" s="22"/>
      <c r="F19" s="6"/>
      <c r="G19" s="10">
        <v>0</v>
      </c>
      <c r="H19" s="6"/>
    </row>
    <row r="20" spans="1:8" ht="15.75" thickBot="1">
      <c r="A20" s="6" t="s">
        <v>47</v>
      </c>
      <c r="B20" s="6"/>
      <c r="C20" s="6"/>
      <c r="D20" s="17">
        <f>SUM(D6:D19)</f>
        <v>0</v>
      </c>
      <c r="E20" s="22"/>
      <c r="F20" s="6"/>
      <c r="G20" s="17">
        <f>SUM(G6:G19)</f>
        <v>50885</v>
      </c>
      <c r="H20" s="6"/>
    </row>
    <row r="21" spans="1:8" ht="15.75" thickTop="1">
      <c r="A21" s="19" t="s">
        <v>48</v>
      </c>
      <c r="B21" s="6"/>
      <c r="C21" s="6"/>
      <c r="D21" s="6"/>
      <c r="E21" s="6"/>
      <c r="F21" s="6"/>
      <c r="G21" s="6"/>
      <c r="H21" s="6"/>
    </row>
    <row r="22" spans="1:8">
      <c r="A22" s="6" t="s">
        <v>60</v>
      </c>
      <c r="B22" s="6"/>
      <c r="C22" s="6"/>
      <c r="D22" s="8">
        <v>0</v>
      </c>
      <c r="E22" s="8"/>
      <c r="F22" s="6"/>
      <c r="G22" s="8">
        <v>0</v>
      </c>
      <c r="H22" s="6"/>
    </row>
    <row r="23" spans="1:8">
      <c r="A23" s="6" t="s">
        <v>59</v>
      </c>
      <c r="B23" s="6"/>
      <c r="C23" s="6"/>
      <c r="D23" s="8">
        <v>0</v>
      </c>
      <c r="E23" s="8"/>
      <c r="F23" s="6"/>
      <c r="G23" s="8">
        <v>0</v>
      </c>
      <c r="H23" s="6"/>
    </row>
    <row r="24" spans="1:8">
      <c r="A24" s="6" t="s">
        <v>58</v>
      </c>
      <c r="B24" s="6"/>
      <c r="C24" s="6"/>
      <c r="D24" s="8">
        <v>0</v>
      </c>
      <c r="E24" s="8"/>
      <c r="F24" s="6"/>
      <c r="G24" s="8">
        <v>0</v>
      </c>
      <c r="H24" s="6"/>
    </row>
    <row r="25" spans="1:8">
      <c r="A25" s="6" t="s">
        <v>57</v>
      </c>
      <c r="B25" s="6"/>
      <c r="C25" s="6"/>
      <c r="D25" s="8">
        <v>0</v>
      </c>
      <c r="E25" s="8"/>
      <c r="F25" s="6"/>
      <c r="G25" s="8">
        <v>0</v>
      </c>
      <c r="H25" s="6"/>
    </row>
    <row r="26" spans="1:8">
      <c r="A26" s="6" t="s">
        <v>56</v>
      </c>
      <c r="B26" s="6"/>
      <c r="C26" s="6"/>
      <c r="D26" s="8">
        <v>0</v>
      </c>
      <c r="E26" s="8"/>
      <c r="F26" s="6"/>
      <c r="G26" s="8">
        <f>50000-352.5</f>
        <v>49647.5</v>
      </c>
      <c r="H26" s="6"/>
    </row>
    <row r="27" spans="1:8">
      <c r="A27" s="6" t="s">
        <v>55</v>
      </c>
      <c r="B27" s="6"/>
      <c r="C27" s="6"/>
      <c r="D27" s="11">
        <v>0</v>
      </c>
      <c r="E27" s="22"/>
      <c r="F27" s="6"/>
      <c r="G27" s="11">
        <v>0</v>
      </c>
      <c r="H27" s="6"/>
    </row>
    <row r="28" spans="1:8">
      <c r="A28" s="6" t="s">
        <v>70</v>
      </c>
      <c r="B28" s="6"/>
      <c r="C28" s="6"/>
      <c r="D28" s="23">
        <f>SUM(D22:D27)</f>
        <v>0</v>
      </c>
      <c r="E28" s="8"/>
      <c r="F28" s="6"/>
      <c r="G28" s="23">
        <f>SUM(G22:G27)</f>
        <v>49647.5</v>
      </c>
      <c r="H28" s="6"/>
    </row>
    <row r="29" spans="1:8">
      <c r="A29" s="19" t="s">
        <v>66</v>
      </c>
      <c r="B29" s="6"/>
      <c r="C29" s="6"/>
      <c r="D29" s="6"/>
      <c r="E29" s="6"/>
      <c r="F29" s="6"/>
      <c r="G29" s="6"/>
      <c r="H29" s="6"/>
    </row>
    <row r="30" spans="1:8">
      <c r="A30" s="6" t="s">
        <v>54</v>
      </c>
      <c r="B30" s="6"/>
      <c r="C30" s="6"/>
      <c r="D30" s="8">
        <v>0</v>
      </c>
      <c r="E30" s="8"/>
      <c r="F30" s="6"/>
      <c r="G30" s="8">
        <v>0</v>
      </c>
      <c r="H30" s="6"/>
    </row>
    <row r="31" spans="1:8">
      <c r="A31" s="6" t="s">
        <v>53</v>
      </c>
      <c r="B31" s="6"/>
      <c r="C31" s="6"/>
      <c r="D31" s="8">
        <v>0</v>
      </c>
      <c r="E31" s="8"/>
      <c r="F31" s="6"/>
      <c r="G31" s="8">
        <v>0</v>
      </c>
      <c r="H31" s="6"/>
    </row>
    <row r="32" spans="1:8">
      <c r="A32" s="6" t="s">
        <v>52</v>
      </c>
      <c r="B32" s="6"/>
      <c r="C32" s="6"/>
      <c r="D32" s="8">
        <v>0</v>
      </c>
      <c r="E32" s="8"/>
      <c r="F32" s="6"/>
      <c r="G32" s="14">
        <f>('P&amp;L'!E44)+D32</f>
        <v>4237.5</v>
      </c>
      <c r="H32" s="6"/>
    </row>
    <row r="33" spans="1:8">
      <c r="A33" s="6" t="s">
        <v>69</v>
      </c>
      <c r="B33" s="6"/>
      <c r="C33" s="6"/>
      <c r="D33" s="10">
        <v>0</v>
      </c>
      <c r="E33" s="22"/>
      <c r="F33" s="6"/>
      <c r="G33" s="13">
        <f>'P&amp;L'!E48+D33</f>
        <v>3000</v>
      </c>
      <c r="H33" s="6"/>
    </row>
    <row r="34" spans="1:8" ht="15.75" thickBot="1">
      <c r="A34" s="6" t="s">
        <v>51</v>
      </c>
      <c r="B34" s="6"/>
      <c r="C34" s="6"/>
      <c r="D34" s="16">
        <f>SUM(D30:D33)</f>
        <v>0</v>
      </c>
      <c r="E34" s="22"/>
      <c r="F34" s="6"/>
      <c r="G34" s="16">
        <f>G28+G30+G31+G32-G33</f>
        <v>50885</v>
      </c>
      <c r="H34" s="6"/>
    </row>
    <row r="35" spans="1:8" ht="15.75" thickTop="1">
      <c r="A35" s="6"/>
      <c r="B35" s="6"/>
      <c r="C35" s="6"/>
      <c r="D35" s="6"/>
      <c r="E35" s="6"/>
      <c r="F35" s="6"/>
      <c r="G35" s="6"/>
      <c r="H35" s="6"/>
    </row>
    <row r="36" spans="1:8">
      <c r="A36" s="25" t="s">
        <v>106</v>
      </c>
    </row>
  </sheetData>
  <sheetProtection password="8756" sheet="1" objects="1" scenarios="1" selectLockedCells="1"/>
  <mergeCells count="4">
    <mergeCell ref="A1:G1"/>
    <mergeCell ref="A2:G2"/>
    <mergeCell ref="A3:G3"/>
    <mergeCell ref="A36:H1048576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D5" sqref="D5"/>
    </sheetView>
  </sheetViews>
  <sheetFormatPr defaultColWidth="0" defaultRowHeight="15" zeroHeight="1"/>
  <cols>
    <col min="1" max="1" width="26.85546875" style="6" bestFit="1" customWidth="1"/>
    <col min="2" max="3" width="3.85546875" style="6" customWidth="1"/>
    <col min="4" max="4" width="13" style="6" customWidth="1"/>
    <col min="5" max="6" width="9.140625" style="6" customWidth="1"/>
    <col min="7" max="16384" width="9.140625" style="18" hidden="1"/>
  </cols>
  <sheetData>
    <row r="1" spans="1:5">
      <c r="A1" s="24" t="s">
        <v>0</v>
      </c>
      <c r="B1" s="24"/>
      <c r="C1" s="24"/>
      <c r="D1" s="24"/>
      <c r="E1" s="24"/>
    </row>
    <row r="2" spans="1:5">
      <c r="A2" s="24" t="s">
        <v>78</v>
      </c>
      <c r="B2" s="24"/>
      <c r="C2" s="24"/>
      <c r="D2" s="24"/>
      <c r="E2" s="24"/>
    </row>
    <row r="3" spans="1:5">
      <c r="A3" s="24" t="s">
        <v>99</v>
      </c>
      <c r="B3" s="24"/>
      <c r="C3" s="24"/>
      <c r="D3" s="24"/>
      <c r="E3" s="24"/>
    </row>
    <row r="4" spans="1:5"/>
    <row r="5" spans="1:5">
      <c r="A5" s="7" t="s">
        <v>79</v>
      </c>
      <c r="D5" s="8">
        <v>0</v>
      </c>
    </row>
    <row r="6" spans="1:5">
      <c r="A6" s="6" t="s">
        <v>80</v>
      </c>
      <c r="D6" s="8">
        <f>18750+7500</f>
        <v>26250</v>
      </c>
    </row>
    <row r="7" spans="1:5">
      <c r="A7" s="9" t="s">
        <v>81</v>
      </c>
      <c r="D7" s="10">
        <v>14062.5</v>
      </c>
    </row>
    <row r="8" spans="1:5" ht="15.75" thickBot="1">
      <c r="A8" s="7" t="s">
        <v>82</v>
      </c>
      <c r="D8" s="17">
        <f>D5+D6-D7</f>
        <v>12187.5</v>
      </c>
    </row>
    <row r="9" spans="1:5" ht="15.75" thickTop="1">
      <c r="D9" s="8"/>
    </row>
    <row r="10" spans="1:5">
      <c r="D10" s="8"/>
    </row>
    <row r="11" spans="1:5">
      <c r="D11" s="8"/>
    </row>
    <row r="12" spans="1:5"/>
    <row r="13" spans="1:5"/>
    <row r="14" spans="1:5"/>
    <row r="15" spans="1:5"/>
    <row r="16" spans="1:5"/>
    <row r="17" spans="1:6"/>
    <row r="18" spans="1:6"/>
    <row r="19" spans="1:6"/>
    <row r="20" spans="1:6">
      <c r="A20" s="25" t="s">
        <v>106</v>
      </c>
      <c r="B20" s="25"/>
      <c r="C20" s="25"/>
      <c r="D20" s="25"/>
      <c r="E20" s="25"/>
      <c r="F20" s="25"/>
    </row>
  </sheetData>
  <sheetProtection password="8756" sheet="1" objects="1" scenarios="1" selectLockedCells="1"/>
  <mergeCells count="4">
    <mergeCell ref="A1:E1"/>
    <mergeCell ref="A2:E2"/>
    <mergeCell ref="A3:E3"/>
    <mergeCell ref="A20:F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1"/>
  <sheetViews>
    <sheetView tabSelected="1" workbookViewId="0">
      <selection activeCell="I10" sqref="I10"/>
    </sheetView>
  </sheetViews>
  <sheetFormatPr defaultColWidth="0" defaultRowHeight="15" zeroHeight="1"/>
  <cols>
    <col min="1" max="1" width="2.7109375" style="1" customWidth="1"/>
    <col min="2" max="2" width="2.5703125" style="1" customWidth="1"/>
    <col min="3" max="22" width="9.140625" style="1" customWidth="1"/>
    <col min="23" max="16384" width="9.140625" style="1" hidden="1"/>
  </cols>
  <sheetData>
    <row r="1" spans="1:17" ht="15.75">
      <c r="A1" s="2"/>
      <c r="B1" s="2"/>
      <c r="C1" s="26" t="s">
        <v>95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"/>
    </row>
    <row r="2" spans="1:17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>
      <c r="A3" s="2"/>
      <c r="B3" s="2">
        <v>1</v>
      </c>
      <c r="C3" s="3" t="s">
        <v>88</v>
      </c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6" customHeight="1">
      <c r="A4" s="2"/>
      <c r="B4" s="2"/>
      <c r="C4" s="5"/>
      <c r="D4" s="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.75">
      <c r="A5" s="2"/>
      <c r="B5" s="2">
        <v>2</v>
      </c>
      <c r="C5" s="3" t="s">
        <v>89</v>
      </c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.75">
      <c r="A6" s="2"/>
      <c r="B6" s="2"/>
      <c r="C6" s="3" t="s">
        <v>90</v>
      </c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9" customHeight="1">
      <c r="A7" s="2"/>
      <c r="B7" s="2"/>
      <c r="C7" s="5"/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.75">
      <c r="A8" s="2"/>
      <c r="B8" s="2">
        <v>3</v>
      </c>
      <c r="C8" s="3" t="s">
        <v>98</v>
      </c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9" customHeight="1">
      <c r="A9" s="2"/>
      <c r="B9" s="2"/>
      <c r="C9" s="5"/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5.75">
      <c r="A10" s="2"/>
      <c r="B10" s="2">
        <v>4</v>
      </c>
      <c r="C10" s="3" t="s">
        <v>85</v>
      </c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10.5" customHeight="1">
      <c r="A11" s="2"/>
      <c r="B11" s="2"/>
      <c r="C11" s="5"/>
      <c r="D11" s="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.75">
      <c r="A12" s="2"/>
      <c r="B12" s="2">
        <v>5</v>
      </c>
      <c r="C12" s="3" t="s">
        <v>86</v>
      </c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9.75" customHeight="1">
      <c r="A13" s="2"/>
      <c r="B13" s="2"/>
      <c r="C13" s="5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5.75">
      <c r="A14" s="2"/>
      <c r="B14" s="2">
        <v>6</v>
      </c>
      <c r="C14" s="3" t="s">
        <v>105</v>
      </c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8.25" customHeight="1">
      <c r="A15" s="2"/>
      <c r="B15" s="2"/>
      <c r="C15" s="5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5.75">
      <c r="A16" s="2"/>
      <c r="B16" s="2">
        <v>7</v>
      </c>
      <c r="C16" s="3" t="s">
        <v>87</v>
      </c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22" ht="9" customHeight="1">
      <c r="A17" s="2"/>
      <c r="B17" s="2"/>
      <c r="C17" s="3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22" ht="15.75">
      <c r="A18" s="2"/>
      <c r="B18" s="2">
        <v>8</v>
      </c>
      <c r="C18" s="3" t="s">
        <v>96</v>
      </c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22" ht="15.75">
      <c r="A19" s="2"/>
      <c r="B19" s="2"/>
      <c r="C19" s="3" t="s">
        <v>97</v>
      </c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22" ht="6.75" customHeight="1">
      <c r="A20" s="2"/>
      <c r="B20" s="2"/>
      <c r="C20" s="3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22" ht="15.75">
      <c r="A21" s="2"/>
      <c r="B21" s="2">
        <v>9</v>
      </c>
      <c r="C21" s="3" t="s">
        <v>100</v>
      </c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22" ht="15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22" ht="15.75">
      <c r="A23" s="2"/>
      <c r="B23" s="2" t="s">
        <v>94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22" ht="15.75">
      <c r="A24" s="2">
        <v>1</v>
      </c>
      <c r="B24" s="3" t="s">
        <v>91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22" ht="15.75">
      <c r="A25" s="2">
        <v>2</v>
      </c>
      <c r="B25" s="3" t="s">
        <v>92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22" ht="15.75">
      <c r="A26" s="2">
        <v>3</v>
      </c>
      <c r="B26" s="3" t="s">
        <v>102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22" ht="15.75">
      <c r="A27" s="2">
        <v>4</v>
      </c>
      <c r="B27" s="3" t="s">
        <v>103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22" ht="15.75">
      <c r="A28" s="2">
        <v>5</v>
      </c>
      <c r="B28" s="3" t="s">
        <v>104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22" ht="15.75">
      <c r="A29" s="2">
        <v>6</v>
      </c>
      <c r="B29" s="3" t="s">
        <v>93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22" ht="15.75">
      <c r="A30" s="2">
        <v>7</v>
      </c>
      <c r="B30" s="2" t="s">
        <v>101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22">
      <c r="A31" s="27" t="s">
        <v>106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</sheetData>
  <sheetProtection password="8756" sheet="1" objects="1" scenarios="1" selectLockedCells="1"/>
  <mergeCells count="2">
    <mergeCell ref="C1:P1"/>
    <mergeCell ref="A31:V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P&amp;L</vt:lpstr>
      <vt:lpstr>Bal Sheet</vt:lpstr>
      <vt:lpstr>Inventory&amp;CostofGoodsSold</vt:lpstr>
      <vt:lpstr>Tips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Accountant</dc:creator>
  <cp:lastModifiedBy>Test</cp:lastModifiedBy>
  <dcterms:created xsi:type="dcterms:W3CDTF">2024-02-07T21:43:16Z</dcterms:created>
  <dcterms:modified xsi:type="dcterms:W3CDTF">2024-02-11T01:15:34Z</dcterms:modified>
</cp:coreProperties>
</file>